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isantasi\Downloads\"/>
    </mc:Choice>
  </mc:AlternateContent>
  <xr:revisionPtr revIDLastSave="0" documentId="13_ncr:1_{5D8071E9-4ADD-4DAD-A17E-E7C1B5E0990C}" xr6:coauthVersionLast="47" xr6:coauthVersionMax="47" xr10:uidLastSave="{00000000-0000-0000-0000-000000000000}"/>
  <bookViews>
    <workbookView xWindow="-108" yWindow="-108" windowWidth="23256" windowHeight="12456" xr2:uid="{8A0754DE-39CC-4DFF-A4A9-F1BF7A81F102}"/>
  </bookViews>
  <sheets>
    <sheet name="BAP" sheetId="1" r:id="rId1"/>
  </sheets>
  <definedNames>
    <definedName name="_xlnm._FilterDatabase" localSheetId="0" hidden="1">BAP!#REF!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J35" i="1"/>
  <c r="K22" i="1"/>
  <c r="K21" i="1"/>
  <c r="K20" i="1"/>
  <c r="K19" i="1"/>
  <c r="K18" i="1"/>
  <c r="K16" i="1"/>
  <c r="K11" i="1"/>
  <c r="K10" i="1"/>
  <c r="K8" i="1"/>
  <c r="K4" i="1"/>
  <c r="K24" i="1"/>
  <c r="K31" i="1"/>
  <c r="K30" i="1"/>
  <c r="K34" i="1"/>
  <c r="K35" i="1"/>
  <c r="J4" i="1"/>
  <c r="J5" i="1"/>
  <c r="J7" i="1"/>
  <c r="J8" i="1"/>
  <c r="J9" i="1"/>
  <c r="J10" i="1"/>
  <c r="J11" i="1"/>
  <c r="J12" i="1"/>
  <c r="J13" i="1"/>
  <c r="J15" i="1"/>
  <c r="J16" i="1"/>
  <c r="J17" i="1"/>
  <c r="J18" i="1"/>
  <c r="J19" i="1"/>
  <c r="J20" i="1"/>
  <c r="J21" i="1"/>
  <c r="J22" i="1"/>
  <c r="J24" i="1"/>
  <c r="J25" i="1"/>
  <c r="J26" i="1"/>
  <c r="J27" i="1"/>
  <c r="J28" i="1"/>
  <c r="J29" i="1"/>
  <c r="J30" i="1"/>
  <c r="J31" i="1"/>
  <c r="J32" i="1"/>
  <c r="J34" i="1"/>
</calcChain>
</file>

<file path=xl/sharedStrings.xml><?xml version="1.0" encoding="utf-8"?>
<sst xmlns="http://schemas.openxmlformats.org/spreadsheetml/2006/main" count="197" uniqueCount="123">
  <si>
    <t>Proje No</t>
  </si>
  <si>
    <t>Proje Başlığı</t>
  </si>
  <si>
    <t>Araştırmacılar/Kurumu</t>
  </si>
  <si>
    <t>Başlangıç Tarihi</t>
  </si>
  <si>
    <t>Bitiş Tarihi</t>
  </si>
  <si>
    <t>Toplam Bütçesi</t>
  </si>
  <si>
    <t>Durum</t>
  </si>
  <si>
    <t>Ara Rapor Tarihi</t>
  </si>
  <si>
    <t>Ara Rapor 2</t>
  </si>
  <si>
    <t>Tamamlandı</t>
  </si>
  <si>
    <t>Kapatıldı</t>
  </si>
  <si>
    <t>Devam ediyor</t>
  </si>
  <si>
    <t>Doç.Dr.Arif Şenol ŞENER</t>
  </si>
  <si>
    <t xml:space="preserve">Dr. Öğr. Üyesi Aynur MÜDÜROĞLU KIRMIZIBEKMEZ </t>
  </si>
  <si>
    <t>2025/1</t>
  </si>
  <si>
    <t>Yapay Zekâ ile Görsel Tanıma bazlı Patolojik Tanılama</t>
  </si>
  <si>
    <t>DR. Sevilay UÇAR YÜZBAŞ</t>
  </si>
  <si>
    <t>2025/2</t>
  </si>
  <si>
    <t>Türkçe Öğretimi Uygulama ve Araştırma Merkezi Eğitim İçeriklerinin Dijitalleştirilmesi (Dijital TÖMER- E-TÖMER)</t>
  </si>
  <si>
    <t>Dr. Merve SUROĞLU SOFU</t>
  </si>
  <si>
    <t>2025/3</t>
  </si>
  <si>
    <t>Demir Oksit ve Nikel Kobaltit Tabanlı Asimetrik Manyetik Süperkapasitör Üretimi</t>
  </si>
  <si>
    <t>Doç.Dr. Nazenin İPEK IŞIKÇI</t>
  </si>
  <si>
    <t>2025/4</t>
  </si>
  <si>
    <t>Afet Lojistiği Çevrimiçi Gönüllüler Platformu</t>
  </si>
  <si>
    <t>Doç.Dr. Serdar ALNIPAK</t>
  </si>
  <si>
    <t>2025/5</t>
  </si>
  <si>
    <t>Vakum Destekli Reçine Transfer Kalıplama ile Tabakalı Kompozitlerin Üretim İşlemleri </t>
  </si>
  <si>
    <t>2025/6</t>
  </si>
  <si>
    <t>Streptekok bakterilerin tanısına yönelik nanoteknoloji temelli Hızlı Tanı Testlerinin Geliştirilmesi</t>
  </si>
  <si>
    <t>Dr. Ayşe DULDA</t>
  </si>
  <si>
    <t>2025/7</t>
  </si>
  <si>
    <t>Evrensel Tasarım Yaklaşımının Eğitim Programlarının Değerlendirmesinde ve Sosyal Bilimlerde Uygulamalı Araştırmacı Öğrenme Yaklaşımının Gelişimindeki Rolü: İstanbul Nişantaşı Üniversitesi Örneği</t>
  </si>
  <si>
    <t>Dr. Ayşe GÜRCÜOĞLU</t>
  </si>
  <si>
    <t>2025/8</t>
  </si>
  <si>
    <t>Kan Akış Kısıtlamalı Yürüyüş Egzersizinin Çapraz Transfer Etkisi Üzerine Etkileri</t>
  </si>
  <si>
    <t>Dr. Damla ERCAN KÖSE</t>
  </si>
  <si>
    <t>2025/9</t>
  </si>
  <si>
    <t>NEV Heritage: Eğitimden Pratiğe Kültürel Miras Yaklaşımları </t>
  </si>
  <si>
    <t>Dr. Ayşen BAKKALOĞLU</t>
  </si>
  <si>
    <t>2025/10</t>
  </si>
  <si>
    <t>DEPREME DAYANIKLI PARÇALI HAREKETLİ TEMEL</t>
  </si>
  <si>
    <t>Prof. Dr. Genco BERKİN</t>
  </si>
  <si>
    <t>2025/11</t>
  </si>
  <si>
    <t>Çok Amaçlı Hızlı Kurulum Beton Prefabrike Yapı Sistemi</t>
  </si>
  <si>
    <t>Dr. Şamil Can GÜDER</t>
  </si>
  <si>
    <t>2025/12</t>
  </si>
  <si>
    <t>Olfabe Koku Yazarlığı ile Esansiyel Tasarım</t>
  </si>
  <si>
    <t>Dr. Fulya TOY</t>
  </si>
  <si>
    <t>2025/13</t>
  </si>
  <si>
    <t>From Nation to Institution: Investigating the Impact of Country Image on University Branding and International Student Recruitment Strategies – A Comparative Study of Turkey and the Netherlands</t>
  </si>
  <si>
    <t>Prof.Dr. Nuriye Zeynep ÖKTEN</t>
  </si>
  <si>
    <t>2025/14</t>
  </si>
  <si>
    <t>Gelenekselin Dışında Farklı Bakliyatların (Börülce, Maş Fasulyesi ve Siyah Nohut) Kullanımıyla Miso Üretimi, Üretimde Rol Alan Mikroorganizmaların Tanılanması ve Elde Edilen Ürünün Kalite Özelliklerinin Değerlendirilmesi</t>
  </si>
  <si>
    <t>Dr. Berna ÖZTÜRK</t>
  </si>
  <si>
    <t>2025/15</t>
  </si>
  <si>
    <t>Güneş Panel Sistemlerinin Arz-Talep Dengelemesi Yoluyla Dinamik Optimizasyon</t>
  </si>
  <si>
    <t>Prof. Dr. Hasan HEPERKAN</t>
  </si>
  <si>
    <t>2025/16</t>
  </si>
  <si>
    <t>Havalandırma Kanallarının Jet Püskürtme Yöntemiyle Kaplanması</t>
  </si>
  <si>
    <t>2025/17</t>
  </si>
  <si>
    <t>Nöronal gelişimde gecikme/bozukluk yaşayan çocuklarda kronik yaban mersini kullanımın bilişsel gelişim ve mikrobiota üzerindeki etkileri</t>
  </si>
  <si>
    <t>2025/18</t>
  </si>
  <si>
    <t>3D YAZICI İLE MİKROAKIŞKAN ÇİP ÜRETİMİ VE UYGULAMALARI</t>
  </si>
  <si>
    <t>Dr. Selma BİLGE TEKEREK</t>
  </si>
  <si>
    <t>2025/19</t>
  </si>
  <si>
    <t>STREPTOZOTOSİN İLE OLUŞTURULAN DENEYSEL DİYABETTE İNSÜLİN VE Gigartina Cottanii EKSTRESİNİN KARACİĞER DOKUSU ÜZERİNE ETKİLERİNİN İNCELENMESİ ÖN ÇALIŞMASI</t>
  </si>
  <si>
    <t>Dr. Gamze ŞANLI AK</t>
  </si>
  <si>
    <t>2025/20</t>
  </si>
  <si>
    <t>Kültürlerarası İletişim: Medikal Sağlık Turizmi Üzerine Bir Araştırma</t>
  </si>
  <si>
    <t>Prof.Dr. Funda YALIM</t>
  </si>
  <si>
    <t>2025/21</t>
  </si>
  <si>
    <t>Larenda Peynircilik Mağarası’nda Olgunlaştırılan Niğde Peynirlerinin Fiziksel, Kimyasal, Duyusal, Mikrobiyolojik ve Biyoyararlık Özelliklerinin Karakterizasyonu</t>
  </si>
  <si>
    <t>Dr.Öğr. Üyesi Ali PAŞAZADE</t>
  </si>
  <si>
    <t>2025/22</t>
  </si>
  <si>
    <t>Deneysel İntestinal İskemi Reperfüzyon Hasarında Rhamnetin’nin Etkisinin
Araştırılması</t>
  </si>
  <si>
    <t>Doç. Dr. Tayfun BİLGİÇ</t>
  </si>
  <si>
    <t>-</t>
  </si>
  <si>
    <t>2025/23</t>
  </si>
  <si>
    <t>Adropin’in Deneysel İntestinal İskemi-Reperfüzyon Modelindeki Olası Koruyucu Etkilerinin Araştırılması</t>
  </si>
  <si>
    <t>2026/01</t>
  </si>
  <si>
    <t>Serulein ile Oluşturulan Deneysel Akut Pankreatit Modelinde, Tannik Asit’in Koruyucu Etkilerinin Araştırılması.</t>
  </si>
  <si>
    <t>2026/02</t>
  </si>
  <si>
    <t xml:space="preserve">Yerel Politikalar Ekseninde Aile Eğitimi 
 </t>
  </si>
  <si>
    <t>Dr.Öğr. Üyesi Ayşe Çiğdem KOCAMAN</t>
  </si>
  <si>
    <t>2026/03</t>
  </si>
  <si>
    <t>Behçet Sendromunda FTIR Spektroskopisi ile Biyokimyasal Profilleme ve Klinik Fenotiplerle İlişkilendirilmesi</t>
  </si>
  <si>
    <t>Dr.Öğr. Üyesi Aslı KİREÇTEPE</t>
  </si>
  <si>
    <t>2026/04</t>
  </si>
  <si>
    <t>VARTM tekniği ile Kumaş Takviyeli ve Farklı Nano Katkılı Kompozitlerin Üretimi ve Mekanik Özelliklerinin Belirlenmesi</t>
  </si>
  <si>
    <t>Dr.Öğr. Üyesi Serdar ALBAYRAK</t>
  </si>
  <si>
    <t>2026/05</t>
  </si>
  <si>
    <t xml:space="preserve"> Obezitenin Astım Hastalarındaki T- hücre alt grupları (Th1, Th17, Treg) ve Monosit Polarizasyonu  (M1/M2) Üzerindeki Etkisi</t>
  </si>
  <si>
    <t>Prof. Dr. Sema Bilgiç GAZİOĞLU</t>
  </si>
  <si>
    <t>2026/06</t>
  </si>
  <si>
    <t>Havacılık Elektrik ve Elektroniği Bölümü Uygulamalı Eğitimlerinin Güçlendirilmesine Yönelik Atölye Kurulumu ve Eğitim Setleri Temini Projesi </t>
  </si>
  <si>
    <t>Dr. Öğr. Üyesi Mahmut TURHAN</t>
  </si>
  <si>
    <t>2026/07</t>
  </si>
  <si>
    <t>Yurt Dışında İkamet Eden Türk Vatandaşı Gençlerin Türkiye'de Yükseköğretim Tercihlerini Etkileyen Faktörlerin Analizi ve Pilot Bir Yapay Zeka Destekli Karar Destek Sistemi Geliştirilmesi</t>
  </si>
  <si>
    <t>Dr. Öğr. Üyesi Alican UMUT</t>
  </si>
  <si>
    <t>2026/08</t>
  </si>
  <si>
    <t xml:space="preserve">Klasik ve Modifiye Kütleçekim Kuramlarında Kompakt Nesneler, Solucan Delikleri ve Kara Delik Termodinamiği: Kararlılık, Dinamikler ve Gözlemsel İmzalar </t>
  </si>
  <si>
    <t>Doç.Dr. Duygu ŞEN BAYKAL</t>
  </si>
  <si>
    <t>135.000 TL, 650 EURO</t>
  </si>
  <si>
    <t>2026/09</t>
  </si>
  <si>
    <t xml:space="preserve">Antimikrobiyal Dirençle Mücadelede Stratejik Bir Faj Bankacılığı Altyapısı </t>
  </si>
  <si>
    <t>Prof. Dr. Fatma KÖKSAL ÇAKIRLAR</t>
  </si>
  <si>
    <t>2026/10</t>
  </si>
  <si>
    <t>Kuzu Kulağı (Rumex acetosella L.) Yapraklarından Polifenol Oksidaz Enziminin İzolasyonu ve Katalitik Performansının Karakterizasyonu</t>
  </si>
  <si>
    <t>Dr. Öğr. Üyesi Doruk Akdoğan</t>
  </si>
  <si>
    <t>2025-2026 BAP PROJELERİ</t>
  </si>
  <si>
    <t>Duraklatıldı</t>
  </si>
  <si>
    <t>Fakülte</t>
  </si>
  <si>
    <t>SHMYO</t>
  </si>
  <si>
    <t>TÖMER</t>
  </si>
  <si>
    <t>MMF</t>
  </si>
  <si>
    <t>İİSBF</t>
  </si>
  <si>
    <t>BESYO</t>
  </si>
  <si>
    <t>STF</t>
  </si>
  <si>
    <t>Rektörlük</t>
  </si>
  <si>
    <t>TIP</t>
  </si>
  <si>
    <t>MYO</t>
  </si>
  <si>
    <t>Diş Hekimliği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</si>
</sst>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₺&quot;* #,##0_-;\-&quot;₺&quot;* #,##0_-;_-&quot;₺&quot;* &quot;-&quot;_-;_-@_-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2" fontId="5" fillId="0" borderId="1" xfId="0" applyNumberFormat="1" applyFont="1" applyBorder="1" applyAlignment="1">
      <alignment vertical="center"/>
    </xf>
    <xf numFmtId="42" fontId="5" fillId="0" borderId="7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42" fontId="5" fillId="2" borderId="1" xfId="0" applyNumberFormat="1" applyFont="1" applyFill="1" applyBorder="1" applyAlignment="1">
      <alignment vertical="center"/>
    </xf>
    <xf numFmtId="42" fontId="5" fillId="0" borderId="1" xfId="0" applyNumberFormat="1" applyFont="1" applyBorder="1" applyAlignment="1">
      <alignment vertical="center" wrapText="1"/>
    </xf>
    <xf numFmtId="42" fontId="5" fillId="0" borderId="0" xfId="0" applyNumberFormat="1" applyFont="1" applyAlignment="1">
      <alignment vertical="center"/>
    </xf>
    <xf numFmtId="0" fontId="0" fillId="2" borderId="9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42" fontId="5" fillId="0" borderId="5" xfId="0" applyNumberFormat="1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14" fontId="5" fillId="0" borderId="7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2" fontId="3" fillId="2" borderId="11" xfId="0" applyNumberFormat="1" applyFont="1" applyFill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4" fontId="5" fillId="2" borderId="0" xfId="0" applyNumberFormat="1" applyFont="1" applyFill="1" applyAlignment="1">
      <alignment vertical="center"/>
    </xf>
    <xf numFmtId="14" fontId="5" fillId="2" borderId="7" xfId="0" applyNumberFormat="1" applyFont="1" applyFill="1" applyBorder="1" applyAlignment="1">
      <alignment vertical="center"/>
    </xf>
    <xf numFmtId="14" fontId="5" fillId="2" borderId="1" xfId="0" applyNumberFormat="1" applyFont="1" applyFill="1" applyBorder="1" applyAlignment="1">
      <alignment vertical="center"/>
    </xf>
    <xf numFmtId="14" fontId="0" fillId="2" borderId="1" xfId="0" applyNumberFormat="1" applyFont="1" applyFill="1" applyBorder="1" applyAlignment="1">
      <alignment vertical="center"/>
    </xf>
    <xf numFmtId="14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</cellXfs>
  <cellStyles count="2">
    <cellStyle name="Hyperlink" xfId="1" xr:uid="{00000000-000B-0000-0000-000008000000}"/>
    <cellStyle name="Normal" xfId="0" builtinId="0"/>
  </cellStyles>
  <dxfs count="3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 patternType="solid">
          <bgColor theme="1" tint="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16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9" formatCode="d/mm/yyyy"/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9" formatCode="d/mm/yyyy"/>
      <fill>
        <patternFill>
          <fgColor indexed="64"/>
          <bgColor theme="0"/>
        </patternFill>
      </fill>
      <alignment horizontal="general" vertical="center" textRotation="0" wrapText="0" indent="0" justifyLastLine="0" shrinkToFit="0" readingOrder="0"/>
      <border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name val="Aptos Narrow"/>
        <scheme val="minor"/>
      </font>
      <fill>
        <patternFill patternType="solid">
          <fgColor indexed="64"/>
          <bgColor theme="0"/>
        </patternFill>
      </fill>
      <alignment horizontal="center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name val="Aptos Narrow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name val="Aptos Narrow"/>
        <scheme val="minor"/>
      </font>
      <numFmt numFmtId="32" formatCode="_-&quot;₺&quot;* #,##0_-;\-&quot;₺&quot;* #,##0_-;_-&quot;₺&quot;* &quot;-&quot;_-;_-@_-"/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name val="Aptos Narrow"/>
        <scheme val="minor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name val="Aptos Narrow"/>
        <scheme val="minor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name val="Aptos Narrow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name val="Aptos Narrow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name val="Aptos Narrow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name val="Aptos Narrow"/>
        <scheme val="minor"/>
      </font>
    </dxf>
  </dxfs>
  <tableStyles count="0" defaultTableStyle="TableStyleMedium2" defaultPivotStyle="PivotStyleLight16"/>
  <colors>
    <mruColors>
      <color rgb="FFFFFD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9DB803-F5E1-470B-B282-E9D50718E84F}" name="Tablo1" displayName="Tablo1" ref="B3:K36" totalsRowShown="0" headerRowDxfId="20" dataDxfId="29" headerRowBorderDxfId="21">
  <tableColumns count="10">
    <tableColumn id="1" xr3:uid="{B17A943B-53A3-4040-92B0-C702F6FB8223}" name="Proje No" dataDxfId="28"/>
    <tableColumn id="3" xr3:uid="{C4705B76-AB98-41CF-9534-916BF84D9311}" name="Proje Başlığı" dataDxfId="27"/>
    <tableColumn id="7" xr3:uid="{8E0BB5E6-ACB8-4E45-9CEA-0D2B33D882B3}" name="Araştırmacılar/Kurumu" dataDxfId="26"/>
    <tableColumn id="4" xr3:uid="{9C954F0E-3973-49AB-BE1C-9D03D0332220}" name="Fakülte" dataDxfId="17"/>
    <tableColumn id="8" xr3:uid="{158581C6-6A19-4827-8AD0-1225EC299096}" name="Başlangıç Tarihi" dataDxfId="25"/>
    <tableColumn id="9" xr3:uid="{A3C19EED-1ED2-452C-93E9-6758A618E325}" name="Bitiş Tarihi" dataDxfId="24"/>
    <tableColumn id="11" xr3:uid="{18679F98-8CC3-4D51-8C72-3711ECE9209A}" name="Toplam Bütçesi" dataDxfId="23"/>
    <tableColumn id="13" xr3:uid="{63CB86AF-B4D9-4119-AC89-CD27E7DB250F}" name="Durum" dataDxfId="22"/>
    <tableColumn id="14" xr3:uid="{29851980-00F4-47CE-99EF-DC6502A6A9FF}" name="Ara Rapor Tarihi" dataDxfId="19">
      <calculatedColumnFormula>EOMONTH(F4,6)</calculatedColumnFormula>
    </tableColumn>
    <tableColumn id="15" xr3:uid="{89A6628B-E054-4DE4-A2DF-643345970FF2}" name="Ara Rapor 2" dataDxfId="18">
      <calculatedColumnFormula>EOMONTH(Tablo1[[#This Row],[Başlangıç Tarihi]],12)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9406-4A84-4E24-ACE1-3DFE6617B99F}">
  <dimension ref="B1:K36"/>
  <sheetViews>
    <sheetView showGridLines="0" tabSelected="1" zoomScale="85" zoomScaleNormal="85" workbookViewId="0">
      <pane ySplit="3" topLeftCell="A25" activePane="bottomLeft" state="frozen"/>
      <selection pane="bottomLeft" activeCell="E44" sqref="E44:E45"/>
    </sheetView>
  </sheetViews>
  <sheetFormatPr defaultColWidth="8.88671875" defaultRowHeight="15" customHeight="1" x14ac:dyDescent="0.3"/>
  <cols>
    <col min="1" max="1" width="8.88671875" style="9"/>
    <col min="2" max="2" width="30.6640625" style="7" customWidth="1"/>
    <col min="3" max="3" width="36.5546875" style="7" bestFit="1" customWidth="1"/>
    <col min="4" max="5" width="43.6640625" style="9" customWidth="1"/>
    <col min="6" max="6" width="17.44140625" style="8" bestFit="1" customWidth="1"/>
    <col min="7" max="7" width="12.5546875" style="8" bestFit="1" customWidth="1"/>
    <col min="8" max="8" width="17.109375" style="21" bestFit="1" customWidth="1"/>
    <col min="9" max="9" width="19.5546875" style="16" bestFit="1" customWidth="1"/>
    <col min="10" max="10" width="20.33203125" style="38" customWidth="1"/>
    <col min="11" max="11" width="16.88671875" style="16" customWidth="1"/>
    <col min="12" max="16384" width="8.88671875" style="9"/>
  </cols>
  <sheetData>
    <row r="1" spans="2:11" ht="15" customHeight="1" thickBot="1" x14ac:dyDescent="0.35"/>
    <row r="2" spans="2:11" ht="31.2" customHeight="1" thickBot="1" x14ac:dyDescent="0.35">
      <c r="B2" s="35" t="s">
        <v>110</v>
      </c>
      <c r="C2" s="36"/>
      <c r="D2" s="36"/>
      <c r="E2" s="36"/>
      <c r="F2" s="36"/>
      <c r="G2" s="36"/>
      <c r="H2" s="36"/>
      <c r="I2" s="36"/>
      <c r="J2" s="36"/>
      <c r="K2" s="37"/>
    </row>
    <row r="3" spans="2:11" s="8" customFormat="1" ht="14.4" x14ac:dyDescent="0.3">
      <c r="B3" s="32" t="s">
        <v>0</v>
      </c>
      <c r="C3" s="32" t="s">
        <v>1</v>
      </c>
      <c r="D3" s="32" t="s">
        <v>2</v>
      </c>
      <c r="E3" s="32" t="s">
        <v>112</v>
      </c>
      <c r="F3" s="32" t="s">
        <v>3</v>
      </c>
      <c r="G3" s="32" t="s">
        <v>4</v>
      </c>
      <c r="H3" s="33" t="s">
        <v>5</v>
      </c>
      <c r="I3" s="32" t="s">
        <v>6</v>
      </c>
      <c r="J3" s="34" t="s">
        <v>7</v>
      </c>
      <c r="K3" s="32" t="s">
        <v>8</v>
      </c>
    </row>
    <row r="4" spans="2:11" ht="28.8" x14ac:dyDescent="0.3">
      <c r="B4" s="28" t="s">
        <v>14</v>
      </c>
      <c r="C4" s="29" t="s">
        <v>15</v>
      </c>
      <c r="D4" s="30" t="s">
        <v>16</v>
      </c>
      <c r="E4" s="46" t="s">
        <v>113</v>
      </c>
      <c r="F4" s="31">
        <v>45734</v>
      </c>
      <c r="G4" s="31">
        <v>46517</v>
      </c>
      <c r="H4" s="13">
        <v>309704</v>
      </c>
      <c r="I4" s="23" t="s">
        <v>11</v>
      </c>
      <c r="J4" s="39">
        <f>DATE(YEAR(F4), MONTH(F4)+6, DAY(F4))</f>
        <v>45918</v>
      </c>
      <c r="K4" s="39">
        <f>DATE(YEAR(Tablo1[[#This Row],[Başlangıç Tarihi]]), MONTH(Tablo1[[#This Row],[Başlangıç Tarihi]])+12, DAY(Tablo1[[#This Row],[Başlangıç Tarihi]]))</f>
        <v>46099</v>
      </c>
    </row>
    <row r="5" spans="2:11" ht="43.2" x14ac:dyDescent="0.3">
      <c r="B5" s="1" t="s">
        <v>17</v>
      </c>
      <c r="C5" s="2" t="s">
        <v>18</v>
      </c>
      <c r="D5" s="10" t="s">
        <v>19</v>
      </c>
      <c r="E5" s="47" t="s">
        <v>114</v>
      </c>
      <c r="F5" s="11">
        <v>45734</v>
      </c>
      <c r="G5" s="11">
        <v>46032</v>
      </c>
      <c r="H5" s="12">
        <v>82500</v>
      </c>
      <c r="I5" s="27" t="s">
        <v>9</v>
      </c>
      <c r="J5" s="40">
        <f>DATE(YEAR(F5), MONTH(F5)+6, DAY(F5))</f>
        <v>45918</v>
      </c>
      <c r="K5" s="41" t="s">
        <v>77</v>
      </c>
    </row>
    <row r="6" spans="2:11" ht="48" customHeight="1" x14ac:dyDescent="0.3">
      <c r="B6" s="1" t="s">
        <v>20</v>
      </c>
      <c r="C6" s="2" t="s">
        <v>21</v>
      </c>
      <c r="D6" s="10" t="s">
        <v>22</v>
      </c>
      <c r="E6" s="47" t="s">
        <v>115</v>
      </c>
      <c r="F6" s="11">
        <v>45734</v>
      </c>
      <c r="G6" s="11">
        <v>46152</v>
      </c>
      <c r="H6" s="12">
        <v>75218</v>
      </c>
      <c r="I6" s="27" t="s">
        <v>10</v>
      </c>
      <c r="J6" s="41" t="s">
        <v>77</v>
      </c>
      <c r="K6" s="41" t="s">
        <v>77</v>
      </c>
    </row>
    <row r="7" spans="2:11" ht="27" customHeight="1" x14ac:dyDescent="0.3">
      <c r="B7" s="1" t="s">
        <v>23</v>
      </c>
      <c r="C7" s="2" t="s">
        <v>24</v>
      </c>
      <c r="D7" s="10" t="s">
        <v>25</v>
      </c>
      <c r="E7" s="47" t="s">
        <v>116</v>
      </c>
      <c r="F7" s="11">
        <v>45734</v>
      </c>
      <c r="G7" s="11">
        <v>45879</v>
      </c>
      <c r="H7" s="12">
        <v>500</v>
      </c>
      <c r="I7" s="27" t="s">
        <v>9</v>
      </c>
      <c r="J7" s="40">
        <f t="shared" ref="J7:J13" si="0">DATE(YEAR(F7), MONTH(F7)+6, DAY(F7))</f>
        <v>45918</v>
      </c>
      <c r="K7" s="41" t="s">
        <v>77</v>
      </c>
    </row>
    <row r="8" spans="2:11" ht="42" customHeight="1" x14ac:dyDescent="0.3">
      <c r="B8" s="1" t="s">
        <v>26</v>
      </c>
      <c r="C8" s="2" t="s">
        <v>27</v>
      </c>
      <c r="D8" s="10" t="s">
        <v>12</v>
      </c>
      <c r="E8" s="47" t="s">
        <v>115</v>
      </c>
      <c r="F8" s="11">
        <v>45734</v>
      </c>
      <c r="G8" s="11">
        <v>46244</v>
      </c>
      <c r="H8" s="12">
        <v>2079908.46</v>
      </c>
      <c r="I8" s="27" t="s">
        <v>9</v>
      </c>
      <c r="J8" s="40">
        <f t="shared" si="0"/>
        <v>45918</v>
      </c>
      <c r="K8" s="40">
        <f>DATE(YEAR(Tablo1[[#This Row],[Başlangıç Tarihi]]), MONTH(Tablo1[[#This Row],[Başlangıç Tarihi]])+12, DAY(Tablo1[[#This Row],[Başlangıç Tarihi]]))</f>
        <v>46099</v>
      </c>
    </row>
    <row r="9" spans="2:11" ht="43.2" x14ac:dyDescent="0.3">
      <c r="B9" s="1" t="s">
        <v>28</v>
      </c>
      <c r="C9" s="2" t="s">
        <v>29</v>
      </c>
      <c r="D9" s="10" t="s">
        <v>30</v>
      </c>
      <c r="E9" s="47" t="s">
        <v>115</v>
      </c>
      <c r="F9" s="11">
        <v>45734</v>
      </c>
      <c r="G9" s="11">
        <v>46091</v>
      </c>
      <c r="H9" s="12">
        <v>273760</v>
      </c>
      <c r="I9" s="23" t="s">
        <v>11</v>
      </c>
      <c r="J9" s="40">
        <f t="shared" si="0"/>
        <v>45918</v>
      </c>
      <c r="K9" s="41" t="s">
        <v>77</v>
      </c>
    </row>
    <row r="10" spans="2:11" ht="72" x14ac:dyDescent="0.3">
      <c r="B10" s="1" t="s">
        <v>31</v>
      </c>
      <c r="C10" s="2" t="s">
        <v>32</v>
      </c>
      <c r="D10" s="10" t="s">
        <v>33</v>
      </c>
      <c r="E10" s="47" t="s">
        <v>116</v>
      </c>
      <c r="F10" s="11">
        <v>45734</v>
      </c>
      <c r="G10" s="11">
        <v>46152</v>
      </c>
      <c r="H10" s="12">
        <v>160000</v>
      </c>
      <c r="I10" s="27" t="s">
        <v>9</v>
      </c>
      <c r="J10" s="40">
        <f t="shared" si="0"/>
        <v>45918</v>
      </c>
      <c r="K10" s="40">
        <f>DATE(YEAR(Tablo1[[#This Row],[Başlangıç Tarihi]]), MONTH(Tablo1[[#This Row],[Başlangıç Tarihi]])+12, DAY(Tablo1[[#This Row],[Başlangıç Tarihi]]))</f>
        <v>46099</v>
      </c>
    </row>
    <row r="11" spans="2:11" ht="28.8" x14ac:dyDescent="0.3">
      <c r="B11" s="1" t="s">
        <v>34</v>
      </c>
      <c r="C11" s="2" t="s">
        <v>35</v>
      </c>
      <c r="D11" s="10" t="s">
        <v>36</v>
      </c>
      <c r="E11" s="47" t="s">
        <v>117</v>
      </c>
      <c r="F11" s="11">
        <v>45734</v>
      </c>
      <c r="G11" s="11">
        <v>46517</v>
      </c>
      <c r="H11" s="12">
        <v>55000</v>
      </c>
      <c r="I11" s="27" t="s">
        <v>9</v>
      </c>
      <c r="J11" s="40">
        <f t="shared" si="0"/>
        <v>45918</v>
      </c>
      <c r="K11" s="40">
        <f>DATE(YEAR(Tablo1[[#This Row],[Başlangıç Tarihi]]), MONTH(Tablo1[[#This Row],[Başlangıç Tarihi]])+12, DAY(Tablo1[[#This Row],[Başlangıç Tarihi]]))</f>
        <v>46099</v>
      </c>
    </row>
    <row r="12" spans="2:11" ht="28.8" x14ac:dyDescent="0.3">
      <c r="B12" s="1" t="s">
        <v>37</v>
      </c>
      <c r="C12" s="2" t="s">
        <v>38</v>
      </c>
      <c r="D12" s="10" t="s">
        <v>39</v>
      </c>
      <c r="E12" s="47" t="s">
        <v>116</v>
      </c>
      <c r="F12" s="11">
        <v>45734</v>
      </c>
      <c r="G12" s="11">
        <v>45940</v>
      </c>
      <c r="H12" s="12">
        <v>215044</v>
      </c>
      <c r="I12" s="27" t="s">
        <v>9</v>
      </c>
      <c r="J12" s="40">
        <f t="shared" si="0"/>
        <v>45918</v>
      </c>
      <c r="K12" s="41" t="s">
        <v>77</v>
      </c>
    </row>
    <row r="13" spans="2:11" ht="28.8" x14ac:dyDescent="0.3">
      <c r="B13" s="1" t="s">
        <v>40</v>
      </c>
      <c r="C13" s="2" t="s">
        <v>41</v>
      </c>
      <c r="D13" s="10" t="s">
        <v>42</v>
      </c>
      <c r="E13" s="47" t="s">
        <v>118</v>
      </c>
      <c r="F13" s="11">
        <v>45734</v>
      </c>
      <c r="G13" s="11">
        <v>45940</v>
      </c>
      <c r="H13" s="12">
        <v>94400</v>
      </c>
      <c r="I13" s="23" t="s">
        <v>11</v>
      </c>
      <c r="J13" s="40">
        <f t="shared" si="0"/>
        <v>45918</v>
      </c>
      <c r="K13" s="41" t="s">
        <v>77</v>
      </c>
    </row>
    <row r="14" spans="2:11" ht="28.8" x14ac:dyDescent="0.3">
      <c r="B14" s="1" t="s">
        <v>43</v>
      </c>
      <c r="C14" s="2" t="s">
        <v>44</v>
      </c>
      <c r="D14" s="10" t="s">
        <v>45</v>
      </c>
      <c r="E14" s="47" t="s">
        <v>118</v>
      </c>
      <c r="F14" s="11">
        <v>45734</v>
      </c>
      <c r="G14" s="11">
        <v>45910</v>
      </c>
      <c r="H14" s="12">
        <v>30000</v>
      </c>
      <c r="I14" s="27" t="s">
        <v>9</v>
      </c>
      <c r="J14" s="41" t="s">
        <v>77</v>
      </c>
      <c r="K14" s="41" t="s">
        <v>77</v>
      </c>
    </row>
    <row r="15" spans="2:11" ht="14.4" x14ac:dyDescent="0.3">
      <c r="B15" s="17" t="s">
        <v>46</v>
      </c>
      <c r="C15" s="3" t="s">
        <v>47</v>
      </c>
      <c r="D15" s="15" t="s">
        <v>48</v>
      </c>
      <c r="E15" s="47" t="s">
        <v>118</v>
      </c>
      <c r="F15" s="11">
        <v>45910</v>
      </c>
      <c r="G15" s="11">
        <v>46183</v>
      </c>
      <c r="H15" s="12">
        <v>120660</v>
      </c>
      <c r="I15" s="23" t="s">
        <v>11</v>
      </c>
      <c r="J15" s="40">
        <f t="shared" ref="J15:J22" si="1">DATE(YEAR(F15), MONTH(F15)+6, DAY(F15))</f>
        <v>46091</v>
      </c>
      <c r="K15" s="41" t="s">
        <v>77</v>
      </c>
    </row>
    <row r="16" spans="2:11" ht="72" x14ac:dyDescent="0.3">
      <c r="B16" s="1" t="s">
        <v>49</v>
      </c>
      <c r="C16" s="4" t="s">
        <v>50</v>
      </c>
      <c r="D16" s="10" t="s">
        <v>51</v>
      </c>
      <c r="E16" s="47" t="s">
        <v>116</v>
      </c>
      <c r="F16" s="11">
        <v>45802</v>
      </c>
      <c r="G16" s="11">
        <v>46578</v>
      </c>
      <c r="H16" s="24">
        <v>405000</v>
      </c>
      <c r="I16" s="25" t="s">
        <v>11</v>
      </c>
      <c r="J16" s="42">
        <f t="shared" si="1"/>
        <v>45986</v>
      </c>
      <c r="K16" s="40">
        <f>DATE(YEAR(Tablo1[[#This Row],[Başlangıç Tarihi]]), MONTH(Tablo1[[#This Row],[Başlangıç Tarihi]])+12, DAY(Tablo1[[#This Row],[Başlangıç Tarihi]]))</f>
        <v>46167</v>
      </c>
    </row>
    <row r="17" spans="2:11" ht="86.4" x14ac:dyDescent="0.3">
      <c r="B17" s="1" t="s">
        <v>52</v>
      </c>
      <c r="C17" s="4" t="s">
        <v>53</v>
      </c>
      <c r="D17" s="10" t="s">
        <v>54</v>
      </c>
      <c r="E17" s="47" t="s">
        <v>118</v>
      </c>
      <c r="F17" s="11">
        <v>45910</v>
      </c>
      <c r="G17" s="11">
        <v>46275</v>
      </c>
      <c r="H17" s="24">
        <v>287305.42</v>
      </c>
      <c r="I17" s="25" t="s">
        <v>11</v>
      </c>
      <c r="J17" s="42">
        <f t="shared" si="1"/>
        <v>46091</v>
      </c>
      <c r="K17" s="41" t="s">
        <v>77</v>
      </c>
    </row>
    <row r="18" spans="2:11" ht="43.2" customHeight="1" x14ac:dyDescent="0.3">
      <c r="B18" s="1" t="s">
        <v>55</v>
      </c>
      <c r="C18" s="4" t="s">
        <v>56</v>
      </c>
      <c r="D18" s="10" t="s">
        <v>57</v>
      </c>
      <c r="E18" s="47" t="s">
        <v>115</v>
      </c>
      <c r="F18" s="11">
        <v>45910</v>
      </c>
      <c r="G18" s="11">
        <v>46701</v>
      </c>
      <c r="H18" s="12">
        <v>1273770</v>
      </c>
      <c r="I18" s="26" t="s">
        <v>111</v>
      </c>
      <c r="J18" s="40">
        <f t="shared" si="1"/>
        <v>46091</v>
      </c>
      <c r="K18" s="40">
        <f>DATE(YEAR(Tablo1[[#This Row],[Başlangıç Tarihi]]), MONTH(Tablo1[[#This Row],[Başlangıç Tarihi]])+12, DAY(Tablo1[[#This Row],[Başlangıç Tarihi]]))</f>
        <v>46275</v>
      </c>
    </row>
    <row r="19" spans="2:11" ht="28.8" x14ac:dyDescent="0.3">
      <c r="B19" s="1" t="s">
        <v>58</v>
      </c>
      <c r="C19" s="4" t="s">
        <v>59</v>
      </c>
      <c r="D19" s="10" t="s">
        <v>57</v>
      </c>
      <c r="E19" s="47" t="s">
        <v>115</v>
      </c>
      <c r="F19" s="11">
        <v>45910</v>
      </c>
      <c r="G19" s="11">
        <v>46670</v>
      </c>
      <c r="H19" s="12">
        <v>1122650</v>
      </c>
      <c r="I19" s="22" t="s">
        <v>111</v>
      </c>
      <c r="J19" s="40">
        <f t="shared" si="1"/>
        <v>46091</v>
      </c>
      <c r="K19" s="40">
        <f>DATE(YEAR(Tablo1[[#This Row],[Başlangıç Tarihi]]), MONTH(Tablo1[[#This Row],[Başlangıç Tarihi]])+12, DAY(Tablo1[[#This Row],[Başlangıç Tarihi]]))</f>
        <v>46275</v>
      </c>
    </row>
    <row r="20" spans="2:11" ht="57.6" x14ac:dyDescent="0.3">
      <c r="B20" s="1" t="s">
        <v>60</v>
      </c>
      <c r="C20" s="4" t="s">
        <v>61</v>
      </c>
      <c r="D20" s="10" t="s">
        <v>13</v>
      </c>
      <c r="E20" s="47" t="s">
        <v>119</v>
      </c>
      <c r="F20" s="11">
        <v>45910</v>
      </c>
      <c r="G20" s="11">
        <v>46366</v>
      </c>
      <c r="H20" s="12">
        <v>496069.8</v>
      </c>
      <c r="I20" s="25" t="s">
        <v>11</v>
      </c>
      <c r="J20" s="40">
        <f t="shared" si="1"/>
        <v>46091</v>
      </c>
      <c r="K20" s="40">
        <f>DATE(YEAR(Tablo1[[#This Row],[Başlangıç Tarihi]]), MONTH(Tablo1[[#This Row],[Başlangıç Tarihi]])+12, DAY(Tablo1[[#This Row],[Başlangıç Tarihi]]))</f>
        <v>46275</v>
      </c>
    </row>
    <row r="21" spans="2:11" ht="28.8" x14ac:dyDescent="0.3">
      <c r="B21" s="1" t="s">
        <v>62</v>
      </c>
      <c r="C21" s="4" t="s">
        <v>63</v>
      </c>
      <c r="D21" s="10" t="s">
        <v>64</v>
      </c>
      <c r="E21" s="47" t="s">
        <v>115</v>
      </c>
      <c r="F21" s="11">
        <v>45910</v>
      </c>
      <c r="G21" s="11">
        <v>46366</v>
      </c>
      <c r="H21" s="12">
        <v>288266</v>
      </c>
      <c r="I21" s="25" t="s">
        <v>11</v>
      </c>
      <c r="J21" s="40">
        <f t="shared" si="1"/>
        <v>46091</v>
      </c>
      <c r="K21" s="40">
        <f>DATE(YEAR(Tablo1[[#This Row],[Başlangıç Tarihi]]), MONTH(Tablo1[[#This Row],[Başlangıç Tarihi]])+12, DAY(Tablo1[[#This Row],[Başlangıç Tarihi]]))</f>
        <v>46275</v>
      </c>
    </row>
    <row r="22" spans="2:11" ht="72" x14ac:dyDescent="0.3">
      <c r="B22" s="1" t="s">
        <v>65</v>
      </c>
      <c r="C22" s="4" t="s">
        <v>66</v>
      </c>
      <c r="D22" s="10" t="s">
        <v>67</v>
      </c>
      <c r="E22" s="47" t="s">
        <v>118</v>
      </c>
      <c r="F22" s="11">
        <v>45910</v>
      </c>
      <c r="G22" s="11">
        <v>46366</v>
      </c>
      <c r="H22" s="12">
        <v>140200</v>
      </c>
      <c r="I22" s="25" t="s">
        <v>11</v>
      </c>
      <c r="J22" s="40">
        <f t="shared" si="1"/>
        <v>46091</v>
      </c>
      <c r="K22" s="40">
        <f>DATE(YEAR(Tablo1[[#This Row],[Başlangıç Tarihi]]), MONTH(Tablo1[[#This Row],[Başlangıç Tarihi]])+12, DAY(Tablo1[[#This Row],[Başlangıç Tarihi]]))</f>
        <v>46275</v>
      </c>
    </row>
    <row r="23" spans="2:11" ht="28.8" x14ac:dyDescent="0.3">
      <c r="B23" s="1" t="s">
        <v>68</v>
      </c>
      <c r="C23" s="5" t="s">
        <v>69</v>
      </c>
      <c r="D23" s="10" t="s">
        <v>70</v>
      </c>
      <c r="E23" s="47" t="s">
        <v>116</v>
      </c>
      <c r="F23" s="11">
        <v>45947</v>
      </c>
      <c r="G23" s="11">
        <v>46122</v>
      </c>
      <c r="H23" s="12">
        <v>17635</v>
      </c>
      <c r="I23" s="27" t="s">
        <v>9</v>
      </c>
      <c r="J23" s="41" t="s">
        <v>77</v>
      </c>
      <c r="K23" s="41" t="s">
        <v>77</v>
      </c>
    </row>
    <row r="24" spans="2:11" ht="69.599999999999994" customHeight="1" x14ac:dyDescent="0.3">
      <c r="B24" s="1" t="s">
        <v>71</v>
      </c>
      <c r="C24" s="4" t="s">
        <v>72</v>
      </c>
      <c r="D24" s="10" t="s">
        <v>73</v>
      </c>
      <c r="E24" s="48" t="s">
        <v>118</v>
      </c>
      <c r="F24" s="11">
        <v>45947</v>
      </c>
      <c r="G24" s="11">
        <v>46670</v>
      </c>
      <c r="H24" s="12">
        <v>4716000</v>
      </c>
      <c r="I24" s="25" t="s">
        <v>11</v>
      </c>
      <c r="J24" s="40">
        <f>DATE(YEAR(F24), MONTH(F24)+6, DAY(F24))</f>
        <v>46129</v>
      </c>
      <c r="K24" s="40">
        <f>DATE(YEAR(Tablo1[[#This Row],[Başlangıç Tarihi]]), MONTH(Tablo1[[#This Row],[Başlangıç Tarihi]])+12, DAY(Tablo1[[#This Row],[Başlangıç Tarihi]]))</f>
        <v>46312</v>
      </c>
    </row>
    <row r="25" spans="2:11" ht="43.2" x14ac:dyDescent="0.3">
      <c r="B25" s="1" t="s">
        <v>74</v>
      </c>
      <c r="C25" s="4" t="s">
        <v>75</v>
      </c>
      <c r="D25" s="14" t="s">
        <v>76</v>
      </c>
      <c r="E25" s="50" t="s">
        <v>120</v>
      </c>
      <c r="F25" s="49">
        <v>45947</v>
      </c>
      <c r="G25" s="11">
        <v>46336</v>
      </c>
      <c r="H25" s="12">
        <v>363506.6</v>
      </c>
      <c r="I25" s="25" t="s">
        <v>11</v>
      </c>
      <c r="J25" s="40">
        <f>DATE(YEAR(F25), MONTH(F25)+6, DAY(F25))</f>
        <v>46129</v>
      </c>
      <c r="K25" s="43" t="s">
        <v>77</v>
      </c>
    </row>
    <row r="26" spans="2:11" ht="43.2" x14ac:dyDescent="0.3">
      <c r="B26" s="1" t="s">
        <v>78</v>
      </c>
      <c r="C26" s="4" t="s">
        <v>79</v>
      </c>
      <c r="D26" s="10" t="s">
        <v>76</v>
      </c>
      <c r="E26" s="47" t="s">
        <v>120</v>
      </c>
      <c r="F26" s="11">
        <v>45947</v>
      </c>
      <c r="G26" s="11">
        <v>46336</v>
      </c>
      <c r="H26" s="12">
        <v>74520</v>
      </c>
      <c r="I26" s="25" t="s">
        <v>11</v>
      </c>
      <c r="J26" s="40">
        <f>DATE(YEAR(F26), MONTH(F26)+6, DAY(F26))</f>
        <v>46129</v>
      </c>
      <c r="K26" s="43" t="s">
        <v>77</v>
      </c>
    </row>
    <row r="27" spans="2:11" s="16" customFormat="1" ht="41.4" customHeight="1" x14ac:dyDescent="0.3">
      <c r="B27" s="17" t="s">
        <v>80</v>
      </c>
      <c r="C27" s="6" t="s">
        <v>81</v>
      </c>
      <c r="D27" s="10" t="s">
        <v>76</v>
      </c>
      <c r="E27" s="47" t="s">
        <v>120</v>
      </c>
      <c r="F27" s="18">
        <v>46028</v>
      </c>
      <c r="G27" s="18">
        <v>46397</v>
      </c>
      <c r="H27" s="19">
        <v>184777</v>
      </c>
      <c r="I27" s="25" t="s">
        <v>11</v>
      </c>
      <c r="J27" s="40">
        <f t="shared" ref="J27:J32" si="2">DATE(YEAR(F27), MONTH(F27)+6, DAY(F27))</f>
        <v>46209</v>
      </c>
      <c r="K27" s="43" t="s">
        <v>77</v>
      </c>
    </row>
    <row r="28" spans="2:11" ht="38.4" customHeight="1" x14ac:dyDescent="0.3">
      <c r="B28" s="1" t="s">
        <v>82</v>
      </c>
      <c r="C28" s="2" t="s">
        <v>83</v>
      </c>
      <c r="D28" s="10" t="s">
        <v>84</v>
      </c>
      <c r="E28" s="48" t="s">
        <v>116</v>
      </c>
      <c r="F28" s="11">
        <v>46028</v>
      </c>
      <c r="G28" s="11">
        <v>46397</v>
      </c>
      <c r="H28" s="12">
        <v>75000</v>
      </c>
      <c r="I28" s="25" t="s">
        <v>11</v>
      </c>
      <c r="J28" s="40">
        <f t="shared" si="2"/>
        <v>46209</v>
      </c>
      <c r="K28" s="44" t="s">
        <v>77</v>
      </c>
    </row>
    <row r="29" spans="2:11" ht="43.2" x14ac:dyDescent="0.3">
      <c r="B29" s="1" t="s">
        <v>85</v>
      </c>
      <c r="C29" s="2" t="s">
        <v>86</v>
      </c>
      <c r="D29" s="10" t="s">
        <v>87</v>
      </c>
      <c r="E29" s="47" t="s">
        <v>120</v>
      </c>
      <c r="F29" s="11">
        <v>46034</v>
      </c>
      <c r="G29" s="11">
        <v>46402</v>
      </c>
      <c r="H29" s="12">
        <v>1377200</v>
      </c>
      <c r="I29" s="25" t="s">
        <v>11</v>
      </c>
      <c r="J29" s="40">
        <f t="shared" si="2"/>
        <v>46215</v>
      </c>
      <c r="K29" s="44" t="s">
        <v>77</v>
      </c>
    </row>
    <row r="30" spans="2:11" ht="43.2" x14ac:dyDescent="0.3">
      <c r="B30" s="1" t="s">
        <v>88</v>
      </c>
      <c r="C30" s="2" t="s">
        <v>89</v>
      </c>
      <c r="D30" s="10" t="s">
        <v>90</v>
      </c>
      <c r="E30" s="47" t="s">
        <v>121</v>
      </c>
      <c r="F30" s="11">
        <v>46044</v>
      </c>
      <c r="G30" s="11">
        <v>46640</v>
      </c>
      <c r="H30" s="12">
        <v>803579.5</v>
      </c>
      <c r="I30" s="25" t="s">
        <v>11</v>
      </c>
      <c r="J30" s="40">
        <f t="shared" si="2"/>
        <v>46225</v>
      </c>
      <c r="K30" s="39">
        <f>DATE(YEAR(Tablo1[[#This Row],[Başlangıç Tarihi]]), MONTH(Tablo1[[#This Row],[Başlangıç Tarihi]])+12, DAY(Tablo1[[#This Row],[Başlangıç Tarihi]]))</f>
        <v>46409</v>
      </c>
    </row>
    <row r="31" spans="2:11" ht="43.2" x14ac:dyDescent="0.3">
      <c r="B31" s="1" t="s">
        <v>91</v>
      </c>
      <c r="C31" s="2" t="s">
        <v>92</v>
      </c>
      <c r="D31" s="10" t="s">
        <v>93</v>
      </c>
      <c r="E31" s="47" t="s">
        <v>122</v>
      </c>
      <c r="F31" s="11">
        <v>46071</v>
      </c>
      <c r="G31" s="11">
        <v>46640</v>
      </c>
      <c r="H31" s="12">
        <v>8480176</v>
      </c>
      <c r="I31" s="25" t="s">
        <v>11</v>
      </c>
      <c r="J31" s="40">
        <f t="shared" si="2"/>
        <v>46252</v>
      </c>
      <c r="K31" s="40">
        <f>DATE(YEAR(Tablo1[[#This Row],[Başlangıç Tarihi]]), MONTH(Tablo1[[#This Row],[Başlangıç Tarihi]])+12, DAY(Tablo1[[#This Row],[Başlangıç Tarihi]]))</f>
        <v>46436</v>
      </c>
    </row>
    <row r="32" spans="2:11" ht="57.6" x14ac:dyDescent="0.3">
      <c r="B32" s="1" t="s">
        <v>94</v>
      </c>
      <c r="C32" s="2" t="s">
        <v>95</v>
      </c>
      <c r="D32" s="10" t="s">
        <v>96</v>
      </c>
      <c r="E32" s="47" t="s">
        <v>121</v>
      </c>
      <c r="F32" s="11">
        <v>46099</v>
      </c>
      <c r="G32" s="11">
        <v>46464</v>
      </c>
      <c r="H32" s="12">
        <v>4000000</v>
      </c>
      <c r="I32" s="25" t="s">
        <v>11</v>
      </c>
      <c r="J32" s="40">
        <f t="shared" si="2"/>
        <v>46283</v>
      </c>
      <c r="K32" s="45" t="s">
        <v>77</v>
      </c>
    </row>
    <row r="33" spans="2:11" ht="72" x14ac:dyDescent="0.3">
      <c r="B33" s="1" t="s">
        <v>97</v>
      </c>
      <c r="C33" s="2" t="s">
        <v>98</v>
      </c>
      <c r="D33" s="10" t="s">
        <v>99</v>
      </c>
      <c r="E33" s="47" t="s">
        <v>116</v>
      </c>
      <c r="F33" s="11">
        <v>46084</v>
      </c>
      <c r="G33" s="11">
        <v>46480</v>
      </c>
      <c r="H33" s="20">
        <v>11950000</v>
      </c>
      <c r="I33" s="25" t="s">
        <v>11</v>
      </c>
      <c r="J33" s="40">
        <v>46176</v>
      </c>
      <c r="K33" s="40">
        <v>46268</v>
      </c>
    </row>
    <row r="34" spans="2:11" ht="57.6" x14ac:dyDescent="0.3">
      <c r="B34" s="1" t="s">
        <v>100</v>
      </c>
      <c r="C34" s="2" t="s">
        <v>101</v>
      </c>
      <c r="D34" s="10" t="s">
        <v>102</v>
      </c>
      <c r="E34" s="47" t="s">
        <v>115</v>
      </c>
      <c r="F34" s="11">
        <v>46099</v>
      </c>
      <c r="G34" s="11">
        <v>46830</v>
      </c>
      <c r="H34" s="20" t="s">
        <v>103</v>
      </c>
      <c r="I34" s="25" t="s">
        <v>11</v>
      </c>
      <c r="J34" s="40">
        <f>DATE(YEAR(F34), MONTH(F34)+6, DAY(F34))</f>
        <v>46283</v>
      </c>
      <c r="K34" s="40">
        <f>DATE(YEAR(Tablo1[[#This Row],[Başlangıç Tarihi]]), MONTH(Tablo1[[#This Row],[Başlangıç Tarihi]])+12, DAY(Tablo1[[#This Row],[Başlangıç Tarihi]]))</f>
        <v>46464</v>
      </c>
    </row>
    <row r="35" spans="2:11" ht="28.8" x14ac:dyDescent="0.3">
      <c r="B35" s="1" t="s">
        <v>104</v>
      </c>
      <c r="C35" s="2" t="s">
        <v>105</v>
      </c>
      <c r="D35" s="10" t="s">
        <v>106</v>
      </c>
      <c r="E35" s="47" t="s">
        <v>120</v>
      </c>
      <c r="F35" s="11">
        <v>46121</v>
      </c>
      <c r="G35" s="11">
        <v>46882</v>
      </c>
      <c r="H35" s="12">
        <v>5949380</v>
      </c>
      <c r="I35" s="25" t="s">
        <v>11</v>
      </c>
      <c r="J35" s="40">
        <f>DATE(YEAR(F35), MONTH(F35)+6, DAY(F35))</f>
        <v>46304</v>
      </c>
      <c r="K35" s="40">
        <f>DATE(YEAR(Tablo1[[#This Row],[Başlangıç Tarihi]]), MONTH(Tablo1[[#This Row],[Başlangıç Tarihi]])+12, DAY(Tablo1[[#This Row],[Başlangıç Tarihi]]))</f>
        <v>46486</v>
      </c>
    </row>
    <row r="36" spans="2:11" ht="57.6" x14ac:dyDescent="0.3">
      <c r="B36" s="1" t="s">
        <v>107</v>
      </c>
      <c r="C36" s="2" t="s">
        <v>108</v>
      </c>
      <c r="D36" s="10" t="s">
        <v>109</v>
      </c>
      <c r="E36" s="47" t="s">
        <v>113</v>
      </c>
      <c r="F36" s="11">
        <v>46163</v>
      </c>
      <c r="G36" s="11">
        <v>46559</v>
      </c>
      <c r="H36" s="12">
        <v>33003.42</v>
      </c>
      <c r="I36" s="25" t="s">
        <v>11</v>
      </c>
      <c r="J36" s="40">
        <f>DATE(YEAR(F36), MONTH(F36)+6, DAY(F36))</f>
        <v>46347</v>
      </c>
      <c r="K36" s="45" t="s">
        <v>77</v>
      </c>
    </row>
  </sheetData>
  <mergeCells count="1">
    <mergeCell ref="B2:K2"/>
  </mergeCells>
  <phoneticPr fontId="1" type="noConversion"/>
  <conditionalFormatting sqref="I3 I18:I19 I37:I1048576">
    <cfRule type="containsText" dxfId="16" priority="14" operator="containsText" text="Kapatıldı">
      <formula>NOT(ISERROR(SEARCH("Kapatıldı",I3)))</formula>
    </cfRule>
    <cfRule type="containsText" dxfId="15" priority="15" operator="containsText" text="Devam ediyor">
      <formula>NOT(ISERROR(SEARCH("Devam ediyor",I3)))</formula>
    </cfRule>
    <cfRule type="containsText" dxfId="14" priority="16" operator="containsText" text="Tamamlandı">
      <formula>NOT(ISERROR(SEARCH("Tamamlandı",I3)))</formula>
    </cfRule>
  </conditionalFormatting>
  <conditionalFormatting sqref="J3:J5 J7:J13 J15:J22 J24:J1048576">
    <cfRule type="timePeriod" dxfId="13" priority="19" stopIfTrue="1" timePeriod="nextWeek">
      <formula>AND(ROUNDDOWN(J3,0)-TODAY()&gt;(7-WEEKDAY(TODAY())),ROUNDDOWN(J3,0)-TODAY()&lt;(15-WEEKDAY(TODAY())))</formula>
    </cfRule>
  </conditionalFormatting>
  <conditionalFormatting sqref="J4:J5 J7:J13 J15:J22 J24:J36">
    <cfRule type="timePeriod" dxfId="12" priority="12" timePeriod="nextWeek">
      <formula>AND(ROUNDDOWN(J4,0)-TODAY()&gt;(7-WEEKDAY(TODAY())),ROUNDDOWN(J4,0)-TODAY()&lt;(15-WEEKDAY(TODAY())))</formula>
    </cfRule>
  </conditionalFormatting>
  <conditionalFormatting sqref="K30:K31 K33:K35 K37:K1048576 K3:K24">
    <cfRule type="timePeriod" dxfId="11" priority="18" timePeriod="nextWeek">
      <formula>AND(ROUNDDOWN(K3,0)-TODAY()&gt;(7-WEEKDAY(TODAY())),ROUNDDOWN(K3,0)-TODAY()&lt;(15-WEEKDAY(TODAY())))</formula>
    </cfRule>
  </conditionalFormatting>
  <conditionalFormatting sqref="I5">
    <cfRule type="timePeriod" dxfId="10" priority="11" timePeriod="nextWeek">
      <formula>AND(ROUNDDOWN(I5,0)-TODAY()&gt;(7-WEEKDAY(TODAY())),ROUNDDOWN(I5,0)-TODAY()&lt;(15-WEEKDAY(TODAY())))</formula>
    </cfRule>
  </conditionalFormatting>
  <conditionalFormatting sqref="I7">
    <cfRule type="timePeriod" dxfId="9" priority="10" timePeriod="nextWeek">
      <formula>AND(ROUNDDOWN(I7,0)-TODAY()&gt;(7-WEEKDAY(TODAY())),ROUNDDOWN(I7,0)-TODAY()&lt;(15-WEEKDAY(TODAY())))</formula>
    </cfRule>
  </conditionalFormatting>
  <conditionalFormatting sqref="I8">
    <cfRule type="timePeriod" dxfId="8" priority="9" timePeriod="nextWeek">
      <formula>AND(ROUNDDOWN(I8,0)-TODAY()&gt;(7-WEEKDAY(TODAY())),ROUNDDOWN(I8,0)-TODAY()&lt;(15-WEEKDAY(TODAY())))</formula>
    </cfRule>
  </conditionalFormatting>
  <conditionalFormatting sqref="I10:I12">
    <cfRule type="timePeriod" dxfId="7" priority="8" timePeriod="nextWeek">
      <formula>AND(ROUNDDOWN(I10,0)-TODAY()&gt;(7-WEEKDAY(TODAY())),ROUNDDOWN(I10,0)-TODAY()&lt;(15-WEEKDAY(TODAY())))</formula>
    </cfRule>
  </conditionalFormatting>
  <conditionalFormatting sqref="I14">
    <cfRule type="timePeriod" dxfId="6" priority="7" timePeriod="nextWeek">
      <formula>AND(ROUNDDOWN(I14,0)-TODAY()&gt;(7-WEEKDAY(TODAY())),ROUNDDOWN(I14,0)-TODAY()&lt;(15-WEEKDAY(TODAY())))</formula>
    </cfRule>
  </conditionalFormatting>
  <conditionalFormatting sqref="I23">
    <cfRule type="timePeriod" dxfId="5" priority="6" timePeriod="nextWeek">
      <formula>AND(ROUNDDOWN(I23,0)-TODAY()&gt;(7-WEEKDAY(TODAY())),ROUNDDOWN(I23,0)-TODAY()&lt;(15-WEEKDAY(TODAY())))</formula>
    </cfRule>
  </conditionalFormatting>
  <conditionalFormatting sqref="I6">
    <cfRule type="timePeriod" dxfId="4" priority="5" stopIfTrue="1" timePeriod="nextWeek">
      <formula>AND(ROUNDDOWN(I6,0)-TODAY()&gt;(7-WEEKDAY(TODAY())),ROUNDDOWN(I6,0)-TODAY()&lt;(15-WEEKDAY(TODAY())))</formula>
    </cfRule>
  </conditionalFormatting>
  <conditionalFormatting sqref="I6">
    <cfRule type="timePeriod" dxfId="3" priority="4" timePeriod="nextWeek">
      <formula>AND(ROUNDDOWN(I6,0)-TODAY()&gt;(7-WEEKDAY(TODAY())),ROUNDDOWN(I6,0)-TODAY()&lt;(15-WEEKDAY(TODAY())))</formula>
    </cfRule>
  </conditionalFormatting>
  <conditionalFormatting sqref="J6">
    <cfRule type="timePeriod" dxfId="2" priority="3" timePeriod="nextWeek">
      <formula>AND(ROUNDDOWN(J6,0)-TODAY()&gt;(7-WEEKDAY(TODAY())),ROUNDDOWN(J6,0)-TODAY()&lt;(15-WEEKDAY(TODAY())))</formula>
    </cfRule>
  </conditionalFormatting>
  <conditionalFormatting sqref="J14">
    <cfRule type="timePeriod" dxfId="1" priority="2" timePeriod="nextWeek">
      <formula>AND(ROUNDDOWN(J14,0)-TODAY()&gt;(7-WEEKDAY(TODAY())),ROUNDDOWN(J14,0)-TODAY()&lt;(15-WEEKDAY(TODAY())))</formula>
    </cfRule>
  </conditionalFormatting>
  <conditionalFormatting sqref="J23">
    <cfRule type="timePeriod" dxfId="0" priority="1" timePeriod="nextWeek">
      <formula>AND(ROUNDDOWN(J23,0)-TODAY()&gt;(7-WEEKDAY(TODAY())),ROUNDDOWN(J23,0)-TODAY()&lt;(15-WEEKDAY(TODAY())))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bil1 bil</dc:creator>
  <cp:keywords/>
  <dc:description/>
  <cp:lastModifiedBy>Bihter Sena Özyurt</cp:lastModifiedBy>
  <cp:revision/>
  <dcterms:created xsi:type="dcterms:W3CDTF">2026-03-03T08:30:36Z</dcterms:created>
  <dcterms:modified xsi:type="dcterms:W3CDTF">2026-08-06T10:52:01Z</dcterms:modified>
  <cp:category/>
  <cp:contentStatus/>
</cp:coreProperties>
</file>